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enne_projektmappe" defaultThemeVersion="166925"/>
  <mc:AlternateContent xmlns:mc="http://schemas.openxmlformats.org/markup-compatibility/2006">
    <mc:Choice Requires="x15">
      <x15ac:absPath xmlns:x15ac="http://schemas.microsoft.com/office/spreadsheetml/2010/11/ac" url="F:\Bethlehem\regnskaber\2026\"/>
    </mc:Choice>
  </mc:AlternateContent>
  <xr:revisionPtr revIDLastSave="0" documentId="13_ncr:1_{E7FD7A57-B2C4-48E8-BCD7-AADDE692D2B0}" xr6:coauthVersionLast="47" xr6:coauthVersionMax="47" xr10:uidLastSave="{00000000-0000-0000-0000-000000000000}"/>
  <bookViews>
    <workbookView xWindow="-110" yWindow="-110" windowWidth="19420" windowHeight="10300" xr2:uid="{4AC0A51C-B049-4227-9AE8-ED8B041E7C01}"/>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 i="1" l="1"/>
  <c r="O36" i="1"/>
  <c r="O38" i="1" s="1"/>
  <c r="O13" i="1"/>
  <c r="N43" i="1"/>
  <c r="N36" i="1"/>
  <c r="N13" i="1"/>
  <c r="K43" i="1"/>
  <c r="K38" i="1"/>
  <c r="K36" i="1"/>
  <c r="K13" i="1"/>
  <c r="J43" i="1"/>
  <c r="J36" i="1"/>
  <c r="J13" i="1"/>
  <c r="I43" i="1"/>
  <c r="I13" i="1"/>
  <c r="I36" i="1"/>
  <c r="G43" i="1"/>
  <c r="G36" i="1"/>
  <c r="G13" i="1"/>
  <c r="D43" i="1"/>
  <c r="D36" i="1"/>
  <c r="D13" i="1"/>
  <c r="F36" i="1"/>
  <c r="F13" i="1"/>
  <c r="N38" i="1" l="1"/>
  <c r="G38" i="1"/>
  <c r="I38" i="1"/>
  <c r="J38" i="1"/>
  <c r="D38" i="1"/>
  <c r="F38" i="1"/>
  <c r="F43" i="1" s="1"/>
  <c r="C36" i="1"/>
  <c r="C13" i="1"/>
  <c r="C38" i="1" l="1"/>
  <c r="C41" i="1" s="1"/>
  <c r="C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tc={0332E2DB-B7BF-486E-9200-A44437334FEC}</author>
  </authors>
  <commentList>
    <comment ref="B38" authorId="0" shapeId="0" xr:uid="{0332E2DB-B7BF-486E-9200-A44437334FEC}">
      <text>
        <t>[Trådet kommentar]
Din version af Excel lader dig læse denne trådede kommentar. Eventuelle ændringer vil dog blive fjernet, hvis filen åbnes i en nyere version af Excel. Få mere at vide: https://go.microsoft.com/fwlink/?linkid=870924
Kommentar:
    Det er ikke forsvarligt at budgettere med så høje lønudgifter, hvis ikke vi kan samle penge ind til det. Her ser vi på et budget med to ungdomsmedarbejdere, en halvtidsstilling (evt. præst) og Erik. Det har vi ikke indtægter til at dække.
Ungdomsmedarbejderne koster ca. 50.000 hver, så hvis en af de stillinger ophører, vil budgettet lige holde. Vi skal overveje, hvordan vores fremtide ansættelsessituationer skal se ud.</t>
      </text>
    </comment>
  </commentList>
</comments>
</file>

<file path=xl/sharedStrings.xml><?xml version="1.0" encoding="utf-8"?>
<sst xmlns="http://schemas.openxmlformats.org/spreadsheetml/2006/main" count="49" uniqueCount="49">
  <si>
    <t xml:space="preserve">INDTÆGTER   </t>
  </si>
  <si>
    <t>Gaver</t>
  </si>
  <si>
    <t>Kollekter</t>
  </si>
  <si>
    <t xml:space="preserve">Alpha-kursus   </t>
  </si>
  <si>
    <t xml:space="preserve">Menighedslejr   </t>
  </si>
  <si>
    <t xml:space="preserve">Menighedsdag   </t>
  </si>
  <si>
    <t xml:space="preserve">Tipsmidler, momskompensation  </t>
  </si>
  <si>
    <t>Sygedagpenge</t>
  </si>
  <si>
    <t xml:space="preserve">INDTÆGTER I ALT </t>
  </si>
  <si>
    <t xml:space="preserve">UDGIFTER   </t>
  </si>
  <si>
    <t xml:space="preserve">Lørdagskirken   </t>
  </si>
  <si>
    <t xml:space="preserve">Menighedslejr/-fest   </t>
  </si>
  <si>
    <t xml:space="preserve">Andre formålsaktiviteter  </t>
  </si>
  <si>
    <t xml:space="preserve">Løn 2. præst </t>
  </si>
  <si>
    <t>Løn - Adm., ung. og halvtidsstilling</t>
  </si>
  <si>
    <t xml:space="preserve">Medlemskontingenter   </t>
  </si>
  <si>
    <t>Bogføring  og revision</t>
  </si>
  <si>
    <t xml:space="preserve">Kontorartikler og EDB </t>
  </si>
  <si>
    <t xml:space="preserve">Porto og gebyrer </t>
  </si>
  <si>
    <t xml:space="preserve">Gaver og blomster </t>
  </si>
  <si>
    <t xml:space="preserve">UDGIFTER I ALT </t>
  </si>
  <si>
    <t xml:space="preserve">ÅRETS RESULTAT  </t>
  </si>
  <si>
    <t>Egenkapital primo</t>
  </si>
  <si>
    <t>Overført resultat</t>
  </si>
  <si>
    <t>Kursregulering aktier</t>
  </si>
  <si>
    <t>Egenkapital ultimo</t>
  </si>
  <si>
    <t>Budget 2021 
(vedtaget på årsmøde 2020)</t>
  </si>
  <si>
    <t xml:space="preserve">Aktieudbytte, renter   </t>
  </si>
  <si>
    <t>Budget 2023</t>
  </si>
  <si>
    <t xml:space="preserve">Kurser og rejser, møder </t>
  </si>
  <si>
    <t xml:space="preserve">Honorarer og mentor  </t>
  </si>
  <si>
    <t>Efterslæb løn Erik 2019-21/feriepenge</t>
  </si>
  <si>
    <t xml:space="preserve">budget 2024 </t>
  </si>
  <si>
    <t>Resultat 2024</t>
  </si>
  <si>
    <t>Resultat 2023</t>
  </si>
  <si>
    <t xml:space="preserve">Menighedsdag/fællesspisning   </t>
  </si>
  <si>
    <t>budget 2025v1</t>
  </si>
  <si>
    <t>budget 2025v2</t>
  </si>
  <si>
    <t>Ungdomsmedarbejder</t>
  </si>
  <si>
    <t>Relationsmedarbejder</t>
  </si>
  <si>
    <t>Løn - Vikarpræst</t>
  </si>
  <si>
    <t>BUDGET 2027</t>
  </si>
  <si>
    <t>Resultat 2025</t>
  </si>
  <si>
    <t>Alpha, ÅbenKIrke, sorggr., EHS</t>
  </si>
  <si>
    <t>Gaver andre (f.eks.2022-Østifterne)</t>
  </si>
  <si>
    <t>Budget 2026v.2</t>
  </si>
  <si>
    <t>fremtidsstilling (evt.stud.theol)</t>
  </si>
  <si>
    <t>Budget 2027v1</t>
  </si>
  <si>
    <t>Budget 2026v1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</si>
</sst>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FF0000"/>
      <name val="Calibri"/>
      <family val="2"/>
      <scheme val="minor"/>
    </font>
    <font>
      <sz val="20"/>
      <color theme="1"/>
      <name val="Calibri"/>
      <family val="2"/>
      <scheme val="minor"/>
    </font>
    <font>
      <sz val="11"/>
      <color rgb="FFFF0000"/>
      <name val="Calibri"/>
      <family val="2"/>
      <scheme val="minor"/>
    </font>
    <font>
      <b/>
      <sz val="11"/>
      <color theme="9" tint="-0.249977111117893"/>
      <name val="Calibri"/>
      <family val="2"/>
      <scheme val="minor"/>
    </font>
  </fonts>
  <fills count="3">
    <fill>
      <patternFill patternType="none"/>
    </fill>
    <fill>
      <patternFill patternType="gray125"/>
    </fill>
    <fill>
      <patternFill patternType="solid">
        <fgColor theme="3" tint="0.59999389629810485"/>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center" wrapText="1"/>
    </xf>
    <xf numFmtId="4" fontId="0" fillId="0" borderId="0" xfId="0" applyNumberFormat="1"/>
    <xf numFmtId="0" fontId="1" fillId="0" borderId="0" xfId="0" applyFont="1"/>
    <xf numFmtId="4" fontId="1" fillId="0" borderId="0" xfId="0" applyNumberFormat="1" applyFont="1"/>
    <xf numFmtId="3" fontId="1" fillId="0" borderId="0" xfId="0" applyNumberFormat="1" applyFont="1"/>
    <xf numFmtId="3" fontId="0" fillId="0" borderId="0" xfId="0" applyNumberFormat="1"/>
    <xf numFmtId="4" fontId="2" fillId="0" borderId="0" xfId="0" applyNumberFormat="1" applyFont="1"/>
    <xf numFmtId="3" fontId="3" fillId="0" borderId="0" xfId="0" applyNumberFormat="1" applyFont="1"/>
    <xf numFmtId="0" fontId="0" fillId="2" borderId="0" xfId="0" applyFill="1"/>
    <xf numFmtId="3" fontId="4" fillId="0" borderId="0" xfId="0" applyNumberFormat="1" applyFont="1"/>
    <xf numFmtId="0" fontId="5" fillId="0" borderId="0" xfId="0" applyFont="1" applyAlignment="1">
      <alignment horizontal="center" wrapText="1"/>
    </xf>
    <xf numFmtId="0" fontId="3" fillId="0" borderId="0" xfId="0" applyFont="1"/>
    <xf numFmtId="0" fontId="0" fillId="0" borderId="0" xfId="0" applyAlignment="1">
      <alignment wrapText="1"/>
    </xf>
    <xf numFmtId="3" fontId="6" fillId="0" borderId="0" xfId="0" applyNumberFormat="1" applyFont="1"/>
    <xf numFmtId="3" fontId="0" fillId="0" borderId="0" xfId="0" applyNumberFormat="1" applyAlignment="1">
      <alignment horizontal="right"/>
    </xf>
    <xf numFmtId="3" fontId="7" fillId="0" borderId="0" xfId="0" applyNumberFormat="1" applyFont="1"/>
    <xf numFmtId="3" fontId="2" fillId="0" borderId="0" xfId="0" applyNumberFormat="1" applyFont="1"/>
    <xf numFmtId="0" fontId="0" fillId="2" borderId="0" xfId="0" applyFill="1" applyAlignment="1">
      <alignment horizontal="center" wrapText="1"/>
    </xf>
    <xf numFmtId="3" fontId="0" fillId="2" borderId="0" xfId="0" applyNumberFormat="1" applyFill="1"/>
    <xf numFmtId="4" fontId="0" fillId="2" borderId="0" xfId="0" applyNumberFormat="1" applyFill="1"/>
    <xf numFmtId="3" fontId="1" fillId="2" borderId="0" xfId="0" applyNumberFormat="1" applyFont="1" applyFill="1"/>
  </cellXfs>
  <cellStyles count="1">
    <cellStyle name="Normal" xfId="0" builtinId="0"/>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ebastian Hørlück" id="{37AD4D6C-8065-45C2-B079-0D547EE6096B}" userId="S::hng309@alumni.ku.dk::61bf9bda-178b-4d63-bdbe-5b7c977a6278" providerId="AD"/>
</personList>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8" dT="2020-02-15T21:02:36.20" personId="{37AD4D6C-8065-45C2-B079-0D547EE6096B}" id="{0332E2DB-B7BF-486E-9200-A44437334FEC}">
    <text>Det er ikke forsvarligt at budgettere med så høje lønudgifter, hvis ikke vi kan samle penge ind til det. Her ser vi på et budget med to ungdomsmedarbejdere, en halvtidsstilling (evt. præst) og Erik. Det har vi ikke indtægter til at dække.
Ungdomsmedarbejderne koster ca. 50.000 hver, så hvis en af de stillinger ophører, vil budgettet lige holde. Vi skal overveje, hvordan vores fremtide ansættelsessituationer skal se ud.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BBED6-2875-46C6-AF56-FDD7F7845084}">
  <sheetPr codeName="Ark1">
    <pageSetUpPr fitToPage="1"/>
  </sheetPr>
  <dimension ref="A1:O43"/>
  <sheetViews>
    <sheetView tabSelected="1" workbookViewId="0">
      <selection activeCell="Q43" sqref="Q43"/>
    </sheetView>
  </sheetViews>
  <sheetFormatPr defaultRowHeight="14.5" x14ac:dyDescent="0.35"/>
  <cols>
    <col min="1" max="1" width="28.36328125" customWidth="1"/>
    <col min="2" max="2" width="23.453125" hidden="1" customWidth="1"/>
    <col min="3" max="3" width="10.6328125" customWidth="1"/>
    <col min="4" max="4" width="11.90625" customWidth="1"/>
    <col min="5" max="5" width="3.81640625" style="9" customWidth="1"/>
    <col min="6" max="6" width="8.90625" bestFit="1" customWidth="1"/>
    <col min="8" max="8" width="3.90625" style="9" customWidth="1"/>
    <col min="10" max="10" width="7.36328125" bestFit="1" customWidth="1"/>
    <col min="11" max="11" width="7.36328125" customWidth="1"/>
    <col min="12" max="12" width="3.7265625" style="9" customWidth="1"/>
    <col min="13" max="13" width="8.7265625" customWidth="1"/>
  </cols>
  <sheetData>
    <row r="1" spans="1:15" ht="46" x14ac:dyDescent="0.6">
      <c r="A1" s="11" t="s">
        <v>41</v>
      </c>
      <c r="B1" s="1" t="s">
        <v>26</v>
      </c>
      <c r="C1" t="s">
        <v>28</v>
      </c>
      <c r="D1" s="13" t="s">
        <v>34</v>
      </c>
      <c r="F1" s="1" t="s">
        <v>32</v>
      </c>
      <c r="G1" s="1" t="s">
        <v>33</v>
      </c>
      <c r="I1" s="1" t="s">
        <v>36</v>
      </c>
      <c r="J1" s="1" t="s">
        <v>37</v>
      </c>
      <c r="K1" s="1" t="s">
        <v>42</v>
      </c>
      <c r="L1" s="18"/>
      <c r="M1" s="1" t="s">
        <v>48</v>
      </c>
      <c r="N1" s="1" t="s">
        <v>45</v>
      </c>
      <c r="O1" s="1" t="s">
        <v>47</v>
      </c>
    </row>
    <row r="2" spans="1:15" x14ac:dyDescent="0.35">
      <c r="A2" s="3" t="s">
        <v>0</v>
      </c>
    </row>
    <row r="3" spans="1:15" x14ac:dyDescent="0.35">
      <c r="A3" t="s">
        <v>1</v>
      </c>
      <c r="B3" s="2">
        <v>600000</v>
      </c>
      <c r="C3" s="6">
        <v>500000</v>
      </c>
      <c r="D3" s="6">
        <v>460059</v>
      </c>
      <c r="F3" s="6">
        <v>450000</v>
      </c>
      <c r="G3" s="6">
        <v>402346</v>
      </c>
      <c r="I3" s="6">
        <v>450000</v>
      </c>
      <c r="J3" s="8">
        <v>385000</v>
      </c>
      <c r="K3" s="6">
        <v>388362</v>
      </c>
      <c r="L3" s="19"/>
      <c r="M3" s="6">
        <v>400000</v>
      </c>
      <c r="N3" s="6">
        <v>375000</v>
      </c>
      <c r="O3" s="6">
        <v>400000</v>
      </c>
    </row>
    <row r="4" spans="1:15" x14ac:dyDescent="0.35">
      <c r="A4" t="s">
        <v>2</v>
      </c>
      <c r="B4" s="2">
        <v>12000</v>
      </c>
      <c r="C4" s="8">
        <v>15000</v>
      </c>
      <c r="D4" s="6">
        <v>7429</v>
      </c>
      <c r="F4" s="6">
        <v>10000</v>
      </c>
      <c r="G4" s="6">
        <v>2600</v>
      </c>
      <c r="I4" s="6">
        <v>10000</v>
      </c>
      <c r="J4" s="6">
        <v>5000</v>
      </c>
      <c r="K4" s="6">
        <v>12638</v>
      </c>
      <c r="L4" s="19"/>
      <c r="M4" s="6">
        <v>5000</v>
      </c>
      <c r="N4" s="6">
        <v>5000</v>
      </c>
      <c r="O4" s="6">
        <v>5000</v>
      </c>
    </row>
    <row r="5" spans="1:15" x14ac:dyDescent="0.35">
      <c r="A5" t="s">
        <v>3</v>
      </c>
      <c r="B5" s="2">
        <v>2500</v>
      </c>
      <c r="C5" s="2">
        <v>0</v>
      </c>
      <c r="D5" s="2">
        <v>0</v>
      </c>
      <c r="F5" s="2">
        <v>0</v>
      </c>
      <c r="G5" s="2">
        <v>0</v>
      </c>
      <c r="I5" s="2">
        <v>0</v>
      </c>
      <c r="J5" s="2">
        <v>0</v>
      </c>
      <c r="K5" s="2">
        <v>0</v>
      </c>
      <c r="L5" s="20"/>
      <c r="M5" s="2">
        <v>0</v>
      </c>
      <c r="N5" s="2">
        <v>0</v>
      </c>
    </row>
    <row r="6" spans="1:15" x14ac:dyDescent="0.35">
      <c r="A6" t="s">
        <v>44</v>
      </c>
      <c r="B6" s="2">
        <v>30000</v>
      </c>
      <c r="C6" s="2">
        <v>0</v>
      </c>
      <c r="D6" s="6">
        <v>3800</v>
      </c>
      <c r="F6">
        <v>0</v>
      </c>
      <c r="G6" s="6">
        <v>2500</v>
      </c>
      <c r="I6">
        <v>0</v>
      </c>
      <c r="J6">
        <v>0</v>
      </c>
      <c r="K6" s="6">
        <v>2800</v>
      </c>
      <c r="M6">
        <v>0</v>
      </c>
      <c r="N6">
        <v>0</v>
      </c>
    </row>
    <row r="7" spans="1:15" x14ac:dyDescent="0.35">
      <c r="A7" t="s">
        <v>4</v>
      </c>
      <c r="B7" s="2">
        <v>20000</v>
      </c>
      <c r="C7" s="6">
        <v>20000</v>
      </c>
      <c r="D7" s="6">
        <v>14748</v>
      </c>
      <c r="F7" s="6">
        <v>20000</v>
      </c>
      <c r="G7" s="6">
        <v>13728</v>
      </c>
      <c r="I7" s="6">
        <v>18000</v>
      </c>
      <c r="J7" s="16">
        <v>0</v>
      </c>
      <c r="K7" s="6">
        <v>200</v>
      </c>
      <c r="M7">
        <v>0</v>
      </c>
      <c r="N7">
        <v>0</v>
      </c>
    </row>
    <row r="8" spans="1:15" x14ac:dyDescent="0.35">
      <c r="A8" t="s">
        <v>35</v>
      </c>
      <c r="B8" s="2">
        <v>5000</v>
      </c>
      <c r="C8" s="6">
        <v>8000</v>
      </c>
      <c r="D8" s="6">
        <v>22397</v>
      </c>
      <c r="F8" s="6">
        <v>8000</v>
      </c>
      <c r="G8" s="6">
        <v>11148</v>
      </c>
      <c r="I8" s="6">
        <v>8000</v>
      </c>
      <c r="J8" s="16">
        <v>0</v>
      </c>
      <c r="K8" s="6">
        <v>430</v>
      </c>
      <c r="M8">
        <v>0</v>
      </c>
      <c r="N8">
        <v>0</v>
      </c>
    </row>
    <row r="9" spans="1:15" x14ac:dyDescent="0.35">
      <c r="A9" t="s">
        <v>6</v>
      </c>
      <c r="B9" s="2">
        <v>56000</v>
      </c>
      <c r="C9" s="6">
        <v>60000</v>
      </c>
      <c r="D9" s="6">
        <v>58885</v>
      </c>
      <c r="F9" s="6">
        <v>60000</v>
      </c>
      <c r="G9" s="6">
        <v>55617</v>
      </c>
      <c r="I9" s="6">
        <v>60000</v>
      </c>
      <c r="J9" s="6">
        <v>55000</v>
      </c>
      <c r="K9" s="6">
        <v>52292</v>
      </c>
      <c r="L9" s="19"/>
      <c r="M9" s="6">
        <v>55000</v>
      </c>
      <c r="N9" s="6">
        <v>55000</v>
      </c>
      <c r="O9" s="6">
        <v>55000</v>
      </c>
    </row>
    <row r="10" spans="1:15" x14ac:dyDescent="0.35">
      <c r="A10" t="s">
        <v>27</v>
      </c>
      <c r="B10" s="2">
        <v>3000</v>
      </c>
      <c r="C10" s="6">
        <v>3000</v>
      </c>
      <c r="D10" s="6">
        <v>1140</v>
      </c>
      <c r="F10" s="6">
        <v>1500</v>
      </c>
      <c r="G10" s="6">
        <v>3365</v>
      </c>
      <c r="I10" s="6">
        <v>1500</v>
      </c>
      <c r="J10" s="6">
        <v>1500</v>
      </c>
      <c r="K10" s="6">
        <v>3498</v>
      </c>
      <c r="L10" s="19"/>
      <c r="M10" s="6">
        <v>0</v>
      </c>
      <c r="N10" s="6">
        <v>1000</v>
      </c>
      <c r="O10" s="6">
        <v>1000</v>
      </c>
    </row>
    <row r="11" spans="1:15" x14ac:dyDescent="0.35">
      <c r="A11" t="s">
        <v>7</v>
      </c>
      <c r="B11" s="2">
        <v>0</v>
      </c>
      <c r="C11" s="8">
        <v>21000</v>
      </c>
      <c r="D11" s="6">
        <v>21489</v>
      </c>
      <c r="F11" s="6">
        <v>0</v>
      </c>
      <c r="G11" s="6">
        <v>5373</v>
      </c>
      <c r="I11" s="6">
        <v>0</v>
      </c>
      <c r="J11" s="6">
        <v>0</v>
      </c>
      <c r="K11" s="6">
        <v>0</v>
      </c>
      <c r="L11" s="19"/>
      <c r="M11" s="6">
        <v>0</v>
      </c>
      <c r="N11" s="6">
        <v>5000</v>
      </c>
    </row>
    <row r="12" spans="1:15" x14ac:dyDescent="0.35">
      <c r="B12" s="2"/>
    </row>
    <row r="13" spans="1:15" x14ac:dyDescent="0.35">
      <c r="A13" s="3" t="s">
        <v>8</v>
      </c>
      <c r="B13" s="4">
        <v>728500</v>
      </c>
      <c r="C13" s="5">
        <f>SUM(C3:C11)</f>
        <v>627000</v>
      </c>
      <c r="D13" s="5">
        <f>SUM(D3:D11)</f>
        <v>589947</v>
      </c>
      <c r="F13" s="5">
        <f>SUM(F3:F11)</f>
        <v>549500</v>
      </c>
      <c r="G13" s="5">
        <f>SUM(G3:G11)</f>
        <v>496677</v>
      </c>
      <c r="I13" s="5">
        <f>SUM(I3:I11)</f>
        <v>547500</v>
      </c>
      <c r="J13" s="5">
        <f>SUM(J3:J11)</f>
        <v>446500</v>
      </c>
      <c r="K13" s="5">
        <f>SUM(K3:K11)</f>
        <v>460220</v>
      </c>
      <c r="L13" s="21"/>
      <c r="M13" s="5">
        <v>460000</v>
      </c>
      <c r="N13" s="5">
        <f>SUM(N3:N11)</f>
        <v>441000</v>
      </c>
      <c r="O13" s="5">
        <f>SUM(O3:O11)</f>
        <v>461000</v>
      </c>
    </row>
    <row r="15" spans="1:15" x14ac:dyDescent="0.35">
      <c r="A15" s="3" t="s">
        <v>9</v>
      </c>
    </row>
    <row r="16" spans="1:15" x14ac:dyDescent="0.35">
      <c r="A16" t="s">
        <v>10</v>
      </c>
      <c r="B16" s="2">
        <v>20000</v>
      </c>
      <c r="C16" s="6">
        <v>20000</v>
      </c>
      <c r="D16" s="6">
        <v>17979</v>
      </c>
      <c r="F16" s="6">
        <v>15000</v>
      </c>
      <c r="G16" s="6">
        <v>4910</v>
      </c>
      <c r="I16" s="6">
        <v>20000</v>
      </c>
      <c r="J16" s="6">
        <v>10000</v>
      </c>
      <c r="K16" s="6">
        <v>6893</v>
      </c>
      <c r="L16" s="19"/>
      <c r="M16" s="6">
        <v>10000</v>
      </c>
      <c r="N16" s="6">
        <v>10000</v>
      </c>
      <c r="O16" s="6">
        <v>10000</v>
      </c>
    </row>
    <row r="17" spans="1:15" x14ac:dyDescent="0.35">
      <c r="A17" t="s">
        <v>29</v>
      </c>
      <c r="B17" s="2">
        <v>11500</v>
      </c>
      <c r="C17" s="2">
        <v>5000</v>
      </c>
      <c r="D17" s="6">
        <v>216</v>
      </c>
      <c r="F17" s="6">
        <v>5000</v>
      </c>
      <c r="G17" s="6">
        <v>1010</v>
      </c>
      <c r="I17" s="6">
        <v>5000</v>
      </c>
      <c r="J17" s="6">
        <v>5000</v>
      </c>
      <c r="K17" s="6">
        <v>4374</v>
      </c>
      <c r="L17" s="19"/>
      <c r="M17" s="6">
        <v>5000</v>
      </c>
      <c r="N17" s="6">
        <v>5000</v>
      </c>
      <c r="O17" s="6">
        <v>5000</v>
      </c>
    </row>
    <row r="18" spans="1:15" x14ac:dyDescent="0.35">
      <c r="A18" t="s">
        <v>11</v>
      </c>
      <c r="B18" s="2">
        <v>20000</v>
      </c>
      <c r="C18" s="8">
        <v>15000</v>
      </c>
      <c r="D18" s="6">
        <v>13976</v>
      </c>
      <c r="F18" s="6">
        <v>15000</v>
      </c>
      <c r="G18" s="6">
        <v>14820</v>
      </c>
      <c r="I18" s="6">
        <v>18000</v>
      </c>
      <c r="J18" s="16">
        <v>0</v>
      </c>
      <c r="K18" s="6">
        <v>0</v>
      </c>
      <c r="M18">
        <v>0</v>
      </c>
      <c r="N18">
        <v>0</v>
      </c>
    </row>
    <row r="19" spans="1:15" x14ac:dyDescent="0.35">
      <c r="A19" t="s">
        <v>5</v>
      </c>
      <c r="B19" s="2">
        <v>15000</v>
      </c>
      <c r="C19" s="6">
        <v>10000</v>
      </c>
      <c r="D19" s="6">
        <v>2000</v>
      </c>
      <c r="F19" s="6">
        <v>10000</v>
      </c>
      <c r="G19" s="6">
        <v>9321</v>
      </c>
      <c r="I19" s="6">
        <v>10000</v>
      </c>
      <c r="J19" s="16">
        <v>0</v>
      </c>
      <c r="K19" s="6">
        <v>0</v>
      </c>
      <c r="M19">
        <v>0</v>
      </c>
      <c r="N19">
        <v>0</v>
      </c>
    </row>
    <row r="20" spans="1:15" x14ac:dyDescent="0.35">
      <c r="A20" t="s">
        <v>43</v>
      </c>
      <c r="B20" s="2">
        <v>15000</v>
      </c>
      <c r="C20" s="8">
        <v>6000</v>
      </c>
      <c r="D20" s="6">
        <v>450</v>
      </c>
      <c r="F20" s="6">
        <v>6000</v>
      </c>
      <c r="G20" s="6">
        <v>2282</v>
      </c>
      <c r="I20" s="6">
        <v>5000</v>
      </c>
      <c r="J20" s="6">
        <v>2500</v>
      </c>
      <c r="K20" s="6">
        <v>2786</v>
      </c>
      <c r="L20" s="19"/>
      <c r="M20" s="6">
        <v>2500</v>
      </c>
      <c r="N20" s="6">
        <v>2500</v>
      </c>
      <c r="O20" s="6">
        <v>2500</v>
      </c>
    </row>
    <row r="21" spans="1:15" x14ac:dyDescent="0.35">
      <c r="A21" t="s">
        <v>12</v>
      </c>
      <c r="B21" s="2">
        <v>10000</v>
      </c>
      <c r="C21" s="6">
        <v>10000</v>
      </c>
      <c r="D21" s="6">
        <v>23152</v>
      </c>
      <c r="F21" s="6">
        <v>10000</v>
      </c>
      <c r="G21" s="6">
        <v>1726</v>
      </c>
      <c r="I21" s="6">
        <v>10000</v>
      </c>
      <c r="J21" s="6">
        <v>10000</v>
      </c>
      <c r="K21" s="6">
        <v>2800</v>
      </c>
      <c r="L21" s="19"/>
      <c r="M21" s="6">
        <v>10000</v>
      </c>
      <c r="N21" s="6">
        <v>10000</v>
      </c>
      <c r="O21" s="8">
        <v>8000</v>
      </c>
    </row>
    <row r="22" spans="1:15" x14ac:dyDescent="0.35">
      <c r="A22" s="12" t="s">
        <v>31</v>
      </c>
      <c r="D22" s="6">
        <v>4977</v>
      </c>
      <c r="G22" s="6">
        <v>3382</v>
      </c>
      <c r="I22" s="14"/>
      <c r="J22" s="16">
        <v>15000</v>
      </c>
      <c r="K22" s="6"/>
      <c r="L22" s="19"/>
      <c r="M22" s="6">
        <v>0</v>
      </c>
      <c r="N22" s="6">
        <v>0</v>
      </c>
    </row>
    <row r="23" spans="1:15" x14ac:dyDescent="0.35">
      <c r="A23" t="s">
        <v>13</v>
      </c>
      <c r="B23" s="2">
        <v>285000</v>
      </c>
      <c r="C23" s="6">
        <v>300000</v>
      </c>
      <c r="D23" s="6">
        <v>319106</v>
      </c>
      <c r="F23" s="6">
        <v>319106</v>
      </c>
      <c r="G23" s="6">
        <v>341119</v>
      </c>
      <c r="I23" s="6">
        <v>0</v>
      </c>
      <c r="J23" s="6">
        <v>0</v>
      </c>
      <c r="K23" s="6">
        <v>0</v>
      </c>
      <c r="L23" s="19"/>
      <c r="M23" s="6">
        <v>0</v>
      </c>
      <c r="N23" s="6">
        <v>0</v>
      </c>
    </row>
    <row r="24" spans="1:15" x14ac:dyDescent="0.35">
      <c r="A24" t="s">
        <v>30</v>
      </c>
      <c r="B24" s="2">
        <v>10000</v>
      </c>
      <c r="C24" s="6">
        <v>10000</v>
      </c>
      <c r="D24" s="6">
        <v>73632</v>
      </c>
      <c r="F24" s="6">
        <v>10000</v>
      </c>
      <c r="G24" s="6">
        <v>24676</v>
      </c>
      <c r="I24" s="6">
        <v>10000</v>
      </c>
      <c r="J24" s="16">
        <v>24000</v>
      </c>
      <c r="K24" s="6">
        <v>22489</v>
      </c>
      <c r="L24" s="19"/>
      <c r="M24" s="6">
        <v>27000</v>
      </c>
      <c r="N24" s="6">
        <v>27000</v>
      </c>
      <c r="O24" s="6">
        <v>27000</v>
      </c>
    </row>
    <row r="25" spans="1:15" x14ac:dyDescent="0.35">
      <c r="A25" t="s">
        <v>14</v>
      </c>
      <c r="B25" s="2">
        <v>326000</v>
      </c>
      <c r="C25" s="6">
        <v>165000</v>
      </c>
      <c r="D25" s="6">
        <v>165556</v>
      </c>
      <c r="F25" s="6">
        <v>165000</v>
      </c>
      <c r="G25" s="6">
        <v>172808</v>
      </c>
      <c r="I25" s="6">
        <v>0</v>
      </c>
      <c r="J25" s="6">
        <v>0</v>
      </c>
      <c r="K25" s="6">
        <v>0</v>
      </c>
      <c r="L25" s="19"/>
      <c r="M25" s="6">
        <v>0</v>
      </c>
      <c r="N25" s="6">
        <v>0</v>
      </c>
    </row>
    <row r="26" spans="1:15" x14ac:dyDescent="0.35">
      <c r="A26" t="s">
        <v>38</v>
      </c>
      <c r="B26" s="2"/>
      <c r="C26" s="6"/>
      <c r="D26" s="6"/>
      <c r="F26" s="6"/>
      <c r="G26" s="6"/>
      <c r="I26" s="6">
        <v>80000</v>
      </c>
      <c r="J26" s="6">
        <v>80000</v>
      </c>
      <c r="K26" s="6">
        <v>0</v>
      </c>
      <c r="L26" s="19"/>
      <c r="M26" s="6">
        <v>80000</v>
      </c>
      <c r="N26" s="6">
        <v>85000</v>
      </c>
      <c r="O26" s="6">
        <v>85000</v>
      </c>
    </row>
    <row r="27" spans="1:15" x14ac:dyDescent="0.35">
      <c r="A27" t="s">
        <v>39</v>
      </c>
      <c r="B27" s="2"/>
      <c r="C27" s="6"/>
      <c r="D27" s="6"/>
      <c r="F27" s="6"/>
      <c r="G27" s="6"/>
      <c r="I27" s="6">
        <v>95000</v>
      </c>
      <c r="J27" s="6">
        <v>125000</v>
      </c>
      <c r="K27" s="6">
        <v>201855</v>
      </c>
      <c r="L27" s="19"/>
      <c r="M27" s="6">
        <v>125000</v>
      </c>
      <c r="N27" s="6">
        <v>125000</v>
      </c>
      <c r="O27" s="6">
        <v>125000</v>
      </c>
    </row>
    <row r="28" spans="1:15" x14ac:dyDescent="0.35">
      <c r="A28" t="s">
        <v>46</v>
      </c>
      <c r="B28" s="2"/>
      <c r="C28" s="6"/>
      <c r="D28" s="6"/>
      <c r="F28" s="6"/>
      <c r="G28" s="6"/>
      <c r="I28" s="6">
        <v>130000</v>
      </c>
      <c r="J28" s="15">
        <v>0</v>
      </c>
      <c r="K28">
        <v>0</v>
      </c>
      <c r="L28" s="19"/>
      <c r="M28" s="6">
        <v>0</v>
      </c>
      <c r="N28" s="6">
        <v>40000</v>
      </c>
      <c r="O28" s="8">
        <v>60000</v>
      </c>
    </row>
    <row r="29" spans="1:15" x14ac:dyDescent="0.35">
      <c r="A29" t="s">
        <v>40</v>
      </c>
      <c r="B29" s="2">
        <v>0</v>
      </c>
      <c r="C29" s="8">
        <v>54000</v>
      </c>
      <c r="D29" s="6">
        <v>0</v>
      </c>
      <c r="F29">
        <v>0</v>
      </c>
      <c r="G29" s="6">
        <v>0</v>
      </c>
      <c r="I29" s="6">
        <v>0</v>
      </c>
      <c r="J29" s="6">
        <v>80000</v>
      </c>
      <c r="K29" s="6">
        <v>89000</v>
      </c>
      <c r="L29" s="19"/>
      <c r="M29" s="6">
        <v>80000</v>
      </c>
      <c r="N29" s="6">
        <v>80000</v>
      </c>
      <c r="O29" s="6">
        <v>80000</v>
      </c>
    </row>
    <row r="30" spans="1:15" x14ac:dyDescent="0.35">
      <c r="A30" t="s">
        <v>15</v>
      </c>
      <c r="B30" s="2">
        <v>26500</v>
      </c>
      <c r="C30" s="6">
        <v>26500</v>
      </c>
      <c r="D30" s="6">
        <v>27100</v>
      </c>
      <c r="F30" s="6">
        <v>27100</v>
      </c>
      <c r="G30" s="6">
        <v>24980</v>
      </c>
      <c r="I30" s="6">
        <v>27000</v>
      </c>
      <c r="J30" s="16">
        <v>25000</v>
      </c>
      <c r="K30" s="6">
        <v>25500</v>
      </c>
      <c r="L30" s="19"/>
      <c r="M30" s="6">
        <v>25000</v>
      </c>
      <c r="N30" s="6">
        <v>25000</v>
      </c>
      <c r="O30" s="6">
        <v>25000</v>
      </c>
    </row>
    <row r="31" spans="1:15" x14ac:dyDescent="0.35">
      <c r="A31" t="s">
        <v>16</v>
      </c>
      <c r="B31" s="2">
        <v>32500</v>
      </c>
      <c r="C31" s="6">
        <v>41500</v>
      </c>
      <c r="D31" s="6">
        <v>44250</v>
      </c>
      <c r="F31" s="6">
        <v>44250</v>
      </c>
      <c r="G31" s="6">
        <v>45500</v>
      </c>
      <c r="I31" s="6">
        <v>46000</v>
      </c>
      <c r="J31" s="6">
        <v>46000</v>
      </c>
      <c r="K31" s="6">
        <v>30125</v>
      </c>
      <c r="L31" s="19"/>
      <c r="M31" s="6">
        <v>29000</v>
      </c>
      <c r="N31" s="6">
        <v>29000</v>
      </c>
      <c r="O31" s="6">
        <v>29000</v>
      </c>
    </row>
    <row r="32" spans="1:15" x14ac:dyDescent="0.35">
      <c r="A32" t="s">
        <v>17</v>
      </c>
      <c r="B32" s="2">
        <v>45</v>
      </c>
      <c r="C32" s="6">
        <v>100</v>
      </c>
      <c r="D32" s="6">
        <v>174</v>
      </c>
      <c r="F32" s="6">
        <v>500</v>
      </c>
      <c r="G32" s="6">
        <v>70</v>
      </c>
      <c r="I32" s="6">
        <v>500</v>
      </c>
      <c r="J32" s="6">
        <v>500</v>
      </c>
      <c r="K32" s="6">
        <v>71</v>
      </c>
      <c r="L32" s="19"/>
      <c r="M32" s="6">
        <v>500</v>
      </c>
      <c r="N32" s="6">
        <v>500</v>
      </c>
      <c r="O32" s="6">
        <v>500</v>
      </c>
    </row>
    <row r="33" spans="1:15" x14ac:dyDescent="0.35">
      <c r="A33" t="s">
        <v>18</v>
      </c>
      <c r="B33" s="2">
        <v>2000</v>
      </c>
      <c r="C33" s="6">
        <v>2000</v>
      </c>
      <c r="D33" s="6">
        <v>1814</v>
      </c>
      <c r="F33" s="6">
        <v>2000</v>
      </c>
      <c r="G33" s="6">
        <v>2105</v>
      </c>
      <c r="I33" s="6">
        <v>500</v>
      </c>
      <c r="J33" s="6">
        <v>500</v>
      </c>
      <c r="K33" s="6">
        <v>2769</v>
      </c>
      <c r="L33" s="19"/>
      <c r="M33" s="6">
        <v>500</v>
      </c>
      <c r="N33" s="6">
        <v>3000</v>
      </c>
      <c r="O33" s="6">
        <v>3000</v>
      </c>
    </row>
    <row r="34" spans="1:15" x14ac:dyDescent="0.35">
      <c r="A34" t="s">
        <v>19</v>
      </c>
      <c r="B34" s="2">
        <v>5000</v>
      </c>
      <c r="C34" s="6">
        <v>5000</v>
      </c>
      <c r="D34" s="6">
        <v>9230</v>
      </c>
      <c r="F34" s="6">
        <v>5000</v>
      </c>
      <c r="G34" s="6">
        <v>8030</v>
      </c>
      <c r="I34" s="6">
        <v>5000</v>
      </c>
      <c r="J34" s="6">
        <v>8000</v>
      </c>
      <c r="K34" s="6">
        <v>3504</v>
      </c>
      <c r="L34" s="19"/>
      <c r="M34" s="6">
        <v>8000</v>
      </c>
      <c r="N34" s="6">
        <v>5000</v>
      </c>
      <c r="O34" s="6">
        <v>5000</v>
      </c>
    </row>
    <row r="35" spans="1:15" x14ac:dyDescent="0.35">
      <c r="K35" s="6"/>
    </row>
    <row r="36" spans="1:15" x14ac:dyDescent="0.35">
      <c r="A36" s="3" t="s">
        <v>20</v>
      </c>
      <c r="B36" s="4">
        <v>778545</v>
      </c>
      <c r="C36" s="5">
        <f>SUM(C16:C34)</f>
        <v>670100</v>
      </c>
      <c r="D36" s="5">
        <f>SUM(D16:D34)</f>
        <v>703612</v>
      </c>
      <c r="F36" s="5">
        <f>SUM(F16:F34)</f>
        <v>633956</v>
      </c>
      <c r="G36" s="5">
        <f>SUM(G16:G34)</f>
        <v>656739</v>
      </c>
      <c r="I36" s="5">
        <f>SUM(I16:I34)</f>
        <v>462000</v>
      </c>
      <c r="J36" s="5">
        <f>SUM(J16:J34)</f>
        <v>431500</v>
      </c>
      <c r="K36" s="5">
        <f>SUM(K16:K35)</f>
        <v>392166</v>
      </c>
      <c r="L36" s="21"/>
      <c r="M36" s="5">
        <v>402500</v>
      </c>
      <c r="N36" s="5">
        <f>SUM(N16:N35)</f>
        <v>447000</v>
      </c>
      <c r="O36" s="5">
        <f>SUM(O16:O35)</f>
        <v>465000</v>
      </c>
    </row>
    <row r="38" spans="1:15" x14ac:dyDescent="0.35">
      <c r="A38" s="3" t="s">
        <v>21</v>
      </c>
      <c r="B38" s="7">
        <v>-50045</v>
      </c>
      <c r="C38" s="10">
        <f>C13-C36</f>
        <v>-43100</v>
      </c>
      <c r="D38" s="10">
        <f>D13-D36</f>
        <v>-113665</v>
      </c>
      <c r="F38" s="10">
        <f>F13-F36</f>
        <v>-84456</v>
      </c>
      <c r="G38" s="10">
        <f>G13-G36</f>
        <v>-160062</v>
      </c>
      <c r="I38" s="5">
        <f>I13-I36</f>
        <v>85500</v>
      </c>
      <c r="J38" s="17">
        <f>J13-J36</f>
        <v>15000</v>
      </c>
      <c r="K38" s="5">
        <f>K13-K36</f>
        <v>68054</v>
      </c>
      <c r="L38" s="21"/>
      <c r="M38" s="5">
        <v>57500</v>
      </c>
      <c r="N38" s="10">
        <f>N13-N36</f>
        <v>-6000</v>
      </c>
      <c r="O38" s="10">
        <f>O13-O36</f>
        <v>-4000</v>
      </c>
    </row>
    <row r="40" spans="1:15" x14ac:dyDescent="0.35">
      <c r="A40" s="3" t="s">
        <v>22</v>
      </c>
      <c r="B40" s="5">
        <v>497189</v>
      </c>
      <c r="C40" s="5">
        <v>507782</v>
      </c>
      <c r="D40" s="5">
        <v>504238</v>
      </c>
      <c r="F40" s="5">
        <v>399145</v>
      </c>
      <c r="G40" s="5">
        <v>399145</v>
      </c>
      <c r="I40" s="6">
        <v>243819</v>
      </c>
      <c r="J40" s="6">
        <v>243819</v>
      </c>
      <c r="K40">
        <v>234639</v>
      </c>
      <c r="L40" s="19"/>
      <c r="M40" s="6">
        <v>258819</v>
      </c>
      <c r="N40" s="6">
        <v>317390</v>
      </c>
      <c r="O40" s="6">
        <v>311390</v>
      </c>
    </row>
    <row r="41" spans="1:15" x14ac:dyDescent="0.35">
      <c r="A41" s="3" t="s">
        <v>23</v>
      </c>
      <c r="B41" s="8">
        <v>-50045</v>
      </c>
      <c r="C41" s="6">
        <f>C38</f>
        <v>-43100</v>
      </c>
      <c r="D41" s="6">
        <v>-113665</v>
      </c>
      <c r="F41" s="6">
        <v>-84456</v>
      </c>
      <c r="G41" s="6">
        <v>-160062</v>
      </c>
      <c r="I41" s="6">
        <v>85500</v>
      </c>
      <c r="J41" s="6">
        <v>15000</v>
      </c>
      <c r="K41" s="6">
        <v>82751</v>
      </c>
      <c r="L41" s="19"/>
      <c r="M41" s="6">
        <v>57500</v>
      </c>
      <c r="N41" s="6">
        <v>-6000</v>
      </c>
      <c r="O41" s="6">
        <v>-4000</v>
      </c>
    </row>
    <row r="42" spans="1:15" x14ac:dyDescent="0.35">
      <c r="A42" s="3" t="s">
        <v>24</v>
      </c>
      <c r="B42" s="6">
        <v>0</v>
      </c>
      <c r="D42" s="6">
        <v>8572</v>
      </c>
      <c r="G42" s="6">
        <v>4736</v>
      </c>
      <c r="K42">
        <v>100</v>
      </c>
    </row>
    <row r="43" spans="1:15" x14ac:dyDescent="0.35">
      <c r="A43" s="3" t="s">
        <v>25</v>
      </c>
      <c r="B43" s="5">
        <v>447144</v>
      </c>
      <c r="C43" s="5">
        <f>SUM(C40:C41)</f>
        <v>464682</v>
      </c>
      <c r="D43" s="5">
        <f>SUM(D40:D42)</f>
        <v>399145</v>
      </c>
      <c r="F43" s="5">
        <f>SUM(F40:F41)</f>
        <v>314689</v>
      </c>
      <c r="G43" s="5">
        <f>SUM(G40:G42)</f>
        <v>243819</v>
      </c>
      <c r="I43" s="5">
        <f>SUM(I40:I41)</f>
        <v>329319</v>
      </c>
      <c r="J43" s="5">
        <f>SUM(J40:J41)</f>
        <v>258819</v>
      </c>
      <c r="K43" s="3">
        <f>SUM(K40:K41)</f>
        <v>317390</v>
      </c>
      <c r="L43" s="21"/>
      <c r="M43" s="5">
        <v>316319</v>
      </c>
      <c r="N43" s="5">
        <f>SUM(N40:N41)</f>
        <v>311390</v>
      </c>
      <c r="O43" s="5">
        <f>SUM(O40:O41)</f>
        <v>307390</v>
      </c>
    </row>
  </sheetData>
  <conditionalFormatting sqref="B38">
    <cfRule type="cellIs" dxfId="1" priority="4" operator="lessThan">
      <formula>0</formula>
    </cfRule>
  </conditionalFormatting>
  <conditionalFormatting sqref="B41">
    <cfRule type="cellIs" dxfId="0" priority="3" operator="lessThan">
      <formula>0</formula>
    </cfRule>
  </conditionalFormatting>
  <pageMargins left="0.7" right="0.7" top="0.75" bottom="0.75" header="0.3" footer="0.3"/>
  <pageSetup paperSize="9" scale="7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Hørlück</dc:creator>
  <cp:lastModifiedBy>Bess Serner-Pedersen</cp:lastModifiedBy>
  <cp:lastPrinted>2026-05-20T10:55:59Z</cp:lastPrinted>
  <dcterms:created xsi:type="dcterms:W3CDTF">2021-03-25T09:08:24Z</dcterms:created>
  <dcterms:modified xsi:type="dcterms:W3CDTF">2026-06-26T14:41:53Z</dcterms:modified>
</cp:coreProperties>
</file>